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ульназ Г\Desktop\Сайт\"/>
    </mc:Choice>
  </mc:AlternateContent>
  <bookViews>
    <workbookView xWindow="0" yWindow="0" windowWidth="12276" windowHeight="5580" activeTab="1"/>
  </bookViews>
  <sheets>
    <sheet name="с ответами" sheetId="2" r:id="rId1"/>
    <sheet name="Контрольная 5 класс" sheetId="3" r:id="rId2"/>
  </sheets>
  <calcPr calcId="152511"/>
</workbook>
</file>

<file path=xl/calcChain.xml><?xml version="1.0" encoding="utf-8"?>
<calcChain xmlns="http://schemas.openxmlformats.org/spreadsheetml/2006/main">
  <c r="A13" i="3" l="1"/>
  <c r="E13" i="3"/>
  <c r="A15" i="3"/>
  <c r="F15" i="3"/>
  <c r="K15" i="3"/>
  <c r="A16" i="3"/>
  <c r="E16" i="3"/>
  <c r="A18" i="3"/>
  <c r="M18" i="3"/>
  <c r="A19" i="3"/>
  <c r="E19" i="3"/>
  <c r="A2" i="3"/>
  <c r="C2" i="3"/>
  <c r="E2" i="3"/>
  <c r="G2" i="3"/>
  <c r="A3" i="3"/>
  <c r="C3" i="3"/>
  <c r="E3" i="3"/>
  <c r="G3" i="3"/>
  <c r="A4" i="3"/>
  <c r="C4" i="3"/>
  <c r="E4" i="3"/>
  <c r="G4" i="3"/>
  <c r="A5" i="3"/>
  <c r="C5" i="3"/>
  <c r="E5" i="3"/>
  <c r="G5" i="3"/>
  <c r="A6" i="3"/>
  <c r="C6" i="3"/>
  <c r="E6" i="3"/>
  <c r="G6" i="3"/>
  <c r="I6" i="3"/>
  <c r="K6" i="3"/>
  <c r="A9" i="3"/>
  <c r="C9" i="3"/>
  <c r="D9" i="3"/>
  <c r="F9" i="3"/>
  <c r="H9" i="3"/>
  <c r="I9" i="3"/>
  <c r="A12" i="3"/>
  <c r="F12" i="3"/>
  <c r="K12" i="3"/>
  <c r="A1" i="3"/>
  <c r="G22" i="2"/>
  <c r="D22" i="2"/>
  <c r="B4" i="2"/>
  <c r="F4" i="2" s="1"/>
  <c r="O4" i="2" s="1"/>
  <c r="D13" i="2"/>
  <c r="J15" i="2" s="1"/>
  <c r="J12" i="3" s="1"/>
  <c r="D12" i="2"/>
  <c r="E15" i="2" s="1"/>
  <c r="E12" i="3" s="1"/>
  <c r="D11" i="2"/>
  <c r="E8" i="2"/>
  <c r="J8" i="2" s="1"/>
  <c r="O9" i="2" s="1"/>
  <c r="B9" i="2"/>
  <c r="G9" i="2" s="1"/>
  <c r="G9" i="3" s="1"/>
  <c r="D6" i="2"/>
  <c r="H6" i="2" s="1"/>
  <c r="J6" i="2" s="1"/>
  <c r="J6" i="3" s="1"/>
  <c r="B6" i="2"/>
  <c r="F6" i="2" s="1"/>
  <c r="F6" i="3" s="1"/>
  <c r="D5" i="2"/>
  <c r="H5" i="2" s="1"/>
  <c r="H5" i="3" s="1"/>
  <c r="B5" i="2"/>
  <c r="F5" i="2" s="1"/>
  <c r="O5" i="2" s="1"/>
  <c r="D4" i="2"/>
  <c r="H4" i="2" s="1"/>
  <c r="H4" i="3" s="1"/>
  <c r="H3" i="2"/>
  <c r="H3" i="3" s="1"/>
  <c r="F3" i="2"/>
  <c r="F3" i="3" s="1"/>
  <c r="D3" i="2"/>
  <c r="D3" i="3" s="1"/>
  <c r="B3" i="2"/>
  <c r="B3" i="3" s="1"/>
  <c r="D2" i="2"/>
  <c r="H2" i="2" s="1"/>
  <c r="H2" i="3" s="1"/>
  <c r="B2" i="2"/>
  <c r="F2" i="2" s="1"/>
  <c r="F2" i="3" s="1"/>
  <c r="L24" i="2" l="1"/>
  <c r="L18" i="3" s="1"/>
  <c r="B5" i="3"/>
  <c r="B9" i="3"/>
  <c r="F5" i="3"/>
  <c r="E8" i="3"/>
  <c r="D5" i="3"/>
  <c r="J8" i="3"/>
  <c r="H6" i="3"/>
  <c r="D6" i="3"/>
  <c r="B6" i="3"/>
  <c r="F4" i="3"/>
  <c r="D4" i="3"/>
  <c r="B4" i="3"/>
  <c r="D2" i="3"/>
  <c r="B2" i="3"/>
  <c r="A22" i="2"/>
  <c r="D19" i="2"/>
  <c r="D16" i="3" s="1"/>
  <c r="J18" i="2"/>
  <c r="J15" i="3" s="1"/>
  <c r="E18" i="2"/>
  <c r="E15" i="3" s="1"/>
  <c r="D16" i="2"/>
  <c r="D13" i="3" s="1"/>
  <c r="L6" i="2"/>
  <c r="L6" i="3" s="1"/>
  <c r="O3" i="2"/>
  <c r="O2" i="2"/>
  <c r="J22" i="2" l="1"/>
  <c r="D25" i="2" l="1"/>
  <c r="D19" i="3" s="1"/>
</calcChain>
</file>

<file path=xl/sharedStrings.xml><?xml version="1.0" encoding="utf-8"?>
<sst xmlns="http://schemas.openxmlformats.org/spreadsheetml/2006/main" count="50" uniqueCount="29">
  <si>
    <t>*</t>
  </si>
  <si>
    <t>+</t>
  </si>
  <si>
    <t>-</t>
  </si>
  <si>
    <t>1. Вычислите удобным способом</t>
  </si>
  <si>
    <t>а)</t>
  </si>
  <si>
    <t>б)</t>
  </si>
  <si>
    <t>в)</t>
  </si>
  <si>
    <t>г)</t>
  </si>
  <si>
    <t>д)</t>
  </si>
  <si>
    <t>е)</t>
  </si>
  <si>
    <t>в одной части</t>
  </si>
  <si>
    <t>Олова</t>
  </si>
  <si>
    <t>частей</t>
  </si>
  <si>
    <t>медь</t>
  </si>
  <si>
    <t xml:space="preserve">Для сплава взяли </t>
  </si>
  <si>
    <t xml:space="preserve">част. Олова и </t>
  </si>
  <si>
    <t>част. Меди.</t>
  </si>
  <si>
    <t>Олова взяли</t>
  </si>
  <si>
    <t>гр. Сколько весит сплав?</t>
  </si>
  <si>
    <t>Весь сплав весит</t>
  </si>
  <si>
    <t>гр. Сколько гр. Взяли олова?</t>
  </si>
  <si>
    <t>в разы</t>
  </si>
  <si>
    <t>вместе</t>
  </si>
  <si>
    <t>1 черепаха</t>
  </si>
  <si>
    <t>2 черепаха</t>
  </si>
  <si>
    <t>Первая черепаха старше второй черепахи в</t>
  </si>
  <si>
    <t>раза,</t>
  </si>
  <si>
    <t>а вместе им</t>
  </si>
  <si>
    <t>. Сколько лет младшей черепахе?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</si>
</sst>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quotePrefix="1" applyFont="1"/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D3" sqref="D3"/>
    </sheetView>
  </sheetViews>
  <sheetFormatPr defaultColWidth="9.109375" defaultRowHeight="21" x14ac:dyDescent="0.4"/>
  <cols>
    <col min="1" max="1" width="9.109375" style="2"/>
    <col min="2" max="2" width="9.33203125" style="2" bestFit="1" customWidth="1"/>
    <col min="3" max="3" width="3" style="2" customWidth="1"/>
    <col min="4" max="4" width="6.88671875" style="2" customWidth="1"/>
    <col min="5" max="5" width="4.109375" style="2" customWidth="1"/>
    <col min="6" max="6" width="5.5546875" style="2" customWidth="1"/>
    <col min="7" max="7" width="5.44140625" style="2" customWidth="1"/>
    <col min="8" max="8" width="6.6640625" style="2" customWidth="1"/>
    <col min="9" max="9" width="3.44140625" style="2" customWidth="1"/>
    <col min="10" max="10" width="6" style="2" customWidth="1"/>
    <col min="11" max="11" width="3" style="2" customWidth="1"/>
    <col min="12" max="12" width="7.6640625" style="2" customWidth="1"/>
    <col min="13" max="14" width="9.109375" style="2"/>
    <col min="15" max="15" width="24.88671875" style="2" customWidth="1"/>
    <col min="16" max="16384" width="9.109375" style="2"/>
  </cols>
  <sheetData>
    <row r="1" spans="1:15" x14ac:dyDescent="0.4">
      <c r="A1" s="2" t="s">
        <v>3</v>
      </c>
    </row>
    <row r="2" spans="1:15" x14ac:dyDescent="0.4">
      <c r="A2" s="2" t="s">
        <v>4</v>
      </c>
      <c r="B2" s="2">
        <f ca="1">RANDBETWEEN(20,40)</f>
        <v>36</v>
      </c>
      <c r="C2" s="3" t="s">
        <v>1</v>
      </c>
      <c r="D2" s="2">
        <f ca="1">RANDBETWEEN(20,40)</f>
        <v>27</v>
      </c>
      <c r="E2" s="3" t="s">
        <v>1</v>
      </c>
      <c r="F2" s="2">
        <f ca="1">60-B2</f>
        <v>24</v>
      </c>
      <c r="G2" s="3" t="s">
        <v>1</v>
      </c>
      <c r="H2" s="2">
        <f ca="1">100-D2</f>
        <v>73</v>
      </c>
      <c r="O2" s="2">
        <f ca="1">B2+D2+F2+H2</f>
        <v>160</v>
      </c>
    </row>
    <row r="3" spans="1:15" x14ac:dyDescent="0.4">
      <c r="A3" s="2" t="s">
        <v>5</v>
      </c>
      <c r="B3" s="2">
        <f ca="1">(RANDBETWEEN(3,11)*2+1)*5</f>
        <v>45</v>
      </c>
      <c r="C3" s="3" t="s">
        <v>0</v>
      </c>
      <c r="D3" s="2">
        <f ca="1">(RANDBETWEEN(3,11)*2+1)*5</f>
        <v>95</v>
      </c>
      <c r="E3" s="3" t="s">
        <v>0</v>
      </c>
      <c r="F3" s="2">
        <f ca="1">RANDBETWEEN(2,12)*2</f>
        <v>10</v>
      </c>
      <c r="G3" s="3" t="s">
        <v>0</v>
      </c>
      <c r="H3" s="2">
        <f ca="1">RANDBETWEEN(2,12)*2</f>
        <v>16</v>
      </c>
      <c r="O3" s="2">
        <f ca="1">B3*D3*H3*F3</f>
        <v>684000</v>
      </c>
    </row>
    <row r="4" spans="1:15" x14ac:dyDescent="0.4">
      <c r="A4" s="2" t="s">
        <v>6</v>
      </c>
      <c r="B4" s="2">
        <f ca="1">RANDBETWEEN(10,20)</f>
        <v>14</v>
      </c>
      <c r="C4" s="3" t="s">
        <v>0</v>
      </c>
      <c r="D4" s="2">
        <f ca="1">RANDBETWEEN(20,40)</f>
        <v>34</v>
      </c>
      <c r="E4" s="3" t="s">
        <v>1</v>
      </c>
      <c r="F4" s="2">
        <f ca="1">B4</f>
        <v>14</v>
      </c>
      <c r="G4" s="3" t="s">
        <v>0</v>
      </c>
      <c r="H4" s="2">
        <f ca="1">100-D4</f>
        <v>66</v>
      </c>
      <c r="O4" s="2">
        <f ca="1">F4*100</f>
        <v>1400</v>
      </c>
    </row>
    <row r="5" spans="1:15" x14ac:dyDescent="0.4">
      <c r="A5" s="2" t="s">
        <v>7</v>
      </c>
      <c r="B5" s="2">
        <f ca="1">RANDBETWEEN(20,40)</f>
        <v>25</v>
      </c>
      <c r="C5" s="3" t="s">
        <v>0</v>
      </c>
      <c r="D5" s="2">
        <f ca="1">RANDBETWEEN(120,180)</f>
        <v>122</v>
      </c>
      <c r="E5" s="3" t="s">
        <v>2</v>
      </c>
      <c r="F5" s="2">
        <f ca="1">B5</f>
        <v>25</v>
      </c>
      <c r="G5" s="3" t="s">
        <v>0</v>
      </c>
      <c r="H5" s="2">
        <f ca="1">D5-100</f>
        <v>22</v>
      </c>
      <c r="O5" s="2">
        <f ca="1">F5*100</f>
        <v>2500</v>
      </c>
    </row>
    <row r="6" spans="1:15" x14ac:dyDescent="0.4">
      <c r="A6" s="2" t="s">
        <v>8</v>
      </c>
      <c r="B6" s="2">
        <f ca="1">RANDBETWEEN(20,40)</f>
        <v>37</v>
      </c>
      <c r="C6" s="3" t="s">
        <v>0</v>
      </c>
      <c r="D6" s="2">
        <f ca="1">RANDBETWEEN(20,40)</f>
        <v>29</v>
      </c>
      <c r="E6" s="3" t="s">
        <v>1</v>
      </c>
      <c r="F6" s="2">
        <f ca="1">B6</f>
        <v>37</v>
      </c>
      <c r="G6" s="3" t="s">
        <v>0</v>
      </c>
      <c r="H6" s="2">
        <f ca="1">50-D6</f>
        <v>21</v>
      </c>
      <c r="I6" s="3" t="s">
        <v>2</v>
      </c>
      <c r="J6" s="2">
        <f ca="1">H6+D6</f>
        <v>50</v>
      </c>
      <c r="K6" s="3" t="s">
        <v>0</v>
      </c>
      <c r="L6" s="2">
        <f ca="1">B6-10</f>
        <v>27</v>
      </c>
      <c r="O6" s="2">
        <v>500</v>
      </c>
    </row>
    <row r="7" spans="1:15" x14ac:dyDescent="0.4">
      <c r="C7" s="3"/>
      <c r="E7" s="3"/>
      <c r="G7" s="3"/>
      <c r="I7" s="3"/>
      <c r="K7" s="3"/>
    </row>
    <row r="8" spans="1:15" ht="15" customHeight="1" x14ac:dyDescent="0.4">
      <c r="E8" s="4">
        <f ca="1">RANDBETWEEN(2,5)</f>
        <v>5</v>
      </c>
      <c r="F8" s="1"/>
      <c r="G8" s="1"/>
      <c r="H8" s="1"/>
      <c r="I8" s="1"/>
      <c r="J8" s="4">
        <f ca="1">E8</f>
        <v>5</v>
      </c>
    </row>
    <row r="9" spans="1:15" x14ac:dyDescent="0.4">
      <c r="A9" s="2" t="s">
        <v>9</v>
      </c>
      <c r="B9" s="2">
        <f ca="1">RANDBETWEEN(10,20)</f>
        <v>14</v>
      </c>
      <c r="C9" s="3" t="s">
        <v>0</v>
      </c>
      <c r="D9" s="2">
        <v>2</v>
      </c>
      <c r="F9" s="3" t="s">
        <v>1</v>
      </c>
      <c r="G9" s="2">
        <f ca="1">25-B9</f>
        <v>11</v>
      </c>
      <c r="H9" s="3" t="s">
        <v>0</v>
      </c>
      <c r="I9" s="2">
        <v>2</v>
      </c>
      <c r="O9" s="2">
        <f ca="1">25*2^J8</f>
        <v>800</v>
      </c>
    </row>
    <row r="11" spans="1:15" x14ac:dyDescent="0.4">
      <c r="A11" s="2" t="s">
        <v>10</v>
      </c>
      <c r="D11" s="2">
        <f ca="1">RANDBETWEEN(20,40)</f>
        <v>35</v>
      </c>
    </row>
    <row r="12" spans="1:15" x14ac:dyDescent="0.4">
      <c r="A12" s="2" t="s">
        <v>11</v>
      </c>
      <c r="D12" s="2">
        <f ca="1">RANDBETWEEN(2,9)</f>
        <v>4</v>
      </c>
      <c r="F12" s="2" t="s">
        <v>12</v>
      </c>
    </row>
    <row r="13" spans="1:15" x14ac:dyDescent="0.4">
      <c r="A13" s="2" t="s">
        <v>13</v>
      </c>
      <c r="D13" s="2">
        <f ca="1">RANDBETWEEN(2,9)</f>
        <v>2</v>
      </c>
      <c r="F13" s="2" t="s">
        <v>12</v>
      </c>
    </row>
    <row r="15" spans="1:15" x14ac:dyDescent="0.4">
      <c r="A15" s="2" t="s">
        <v>14</v>
      </c>
      <c r="E15" s="2">
        <f ca="1">D12</f>
        <v>4</v>
      </c>
      <c r="F15" s="2" t="s">
        <v>15</v>
      </c>
      <c r="J15" s="2">
        <f ca="1">D13</f>
        <v>2</v>
      </c>
      <c r="K15" s="2" t="s">
        <v>16</v>
      </c>
    </row>
    <row r="16" spans="1:15" x14ac:dyDescent="0.4">
      <c r="A16" s="2" t="s">
        <v>17</v>
      </c>
      <c r="D16" s="2">
        <f ca="1">D12*D11</f>
        <v>140</v>
      </c>
      <c r="E16" s="2" t="s">
        <v>18</v>
      </c>
    </row>
    <row r="18" spans="1:13" x14ac:dyDescent="0.4">
      <c r="A18" s="2" t="s">
        <v>14</v>
      </c>
      <c r="E18" s="2">
        <f ca="1">D12</f>
        <v>4</v>
      </c>
      <c r="F18" s="2" t="s">
        <v>15</v>
      </c>
      <c r="J18" s="2">
        <f ca="1">D13</f>
        <v>2</v>
      </c>
      <c r="K18" s="2" t="s">
        <v>16</v>
      </c>
    </row>
    <row r="19" spans="1:13" x14ac:dyDescent="0.4">
      <c r="A19" s="2" t="s">
        <v>19</v>
      </c>
      <c r="D19" s="2">
        <f ca="1">D11*(D12+D13)</f>
        <v>210</v>
      </c>
      <c r="E19" s="2" t="s">
        <v>20</v>
      </c>
    </row>
    <row r="21" spans="1:13" x14ac:dyDescent="0.4">
      <c r="A21" s="2" t="s">
        <v>23</v>
      </c>
      <c r="D21" s="2" t="s">
        <v>24</v>
      </c>
      <c r="G21" s="2" t="s">
        <v>21</v>
      </c>
      <c r="J21" s="2" t="s">
        <v>22</v>
      </c>
    </row>
    <row r="22" spans="1:13" x14ac:dyDescent="0.4">
      <c r="A22" s="2">
        <f ca="1">D22*G22</f>
        <v>28</v>
      </c>
      <c r="D22" s="2">
        <f ca="1">RANDBETWEEN(4,15)</f>
        <v>7</v>
      </c>
      <c r="G22" s="2">
        <f ca="1">RANDBETWEEN(2,4)</f>
        <v>4</v>
      </c>
      <c r="J22" s="2">
        <f ca="1">A22+D22</f>
        <v>35</v>
      </c>
    </row>
    <row r="24" spans="1:13" x14ac:dyDescent="0.4">
      <c r="A24" s="2" t="s">
        <v>25</v>
      </c>
      <c r="L24" s="2">
        <f ca="1">G22</f>
        <v>4</v>
      </c>
      <c r="M24" s="2" t="s">
        <v>26</v>
      </c>
    </row>
    <row r="25" spans="1:13" x14ac:dyDescent="0.4">
      <c r="A25" s="2" t="s">
        <v>27</v>
      </c>
      <c r="D25" s="2">
        <f ca="1">J22</f>
        <v>35</v>
      </c>
      <c r="E25" s="2" t="s">
        <v>28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80" zoomScaleNormal="80" workbookViewId="0">
      <selection activeCell="N6" sqref="N6"/>
    </sheetView>
  </sheetViews>
  <sheetFormatPr defaultColWidth="9.109375" defaultRowHeight="21" x14ac:dyDescent="0.4"/>
  <cols>
    <col min="1" max="1" width="9.109375" style="2"/>
    <col min="2" max="2" width="9.33203125" style="2" bestFit="1" customWidth="1"/>
    <col min="3" max="3" width="3" style="2" customWidth="1"/>
    <col min="4" max="4" width="6.88671875" style="2" customWidth="1"/>
    <col min="5" max="5" width="4.109375" style="2" customWidth="1"/>
    <col min="6" max="6" width="5.5546875" style="2" customWidth="1"/>
    <col min="7" max="7" width="5.44140625" style="2" customWidth="1"/>
    <col min="8" max="8" width="6.6640625" style="2" customWidth="1"/>
    <col min="9" max="9" width="3.44140625" style="2" customWidth="1"/>
    <col min="10" max="10" width="6" style="2" customWidth="1"/>
    <col min="11" max="11" width="3" style="2" customWidth="1"/>
    <col min="12" max="12" width="7.6640625" style="2" customWidth="1"/>
    <col min="13" max="14" width="9.109375" style="2"/>
    <col min="15" max="15" width="24.88671875" style="2" customWidth="1"/>
    <col min="16" max="16384" width="9.109375" style="2"/>
  </cols>
  <sheetData>
    <row r="1" spans="1:12" x14ac:dyDescent="0.4">
      <c r="A1" s="2" t="str">
        <f>'с ответами'!A1</f>
        <v>1. Вычислите удобным способом</v>
      </c>
    </row>
    <row r="2" spans="1:12" x14ac:dyDescent="0.4">
      <c r="A2" s="2" t="str">
        <f>'с ответами'!A2</f>
        <v>а)</v>
      </c>
      <c r="B2" s="2">
        <f ca="1">'с ответами'!B2</f>
        <v>36</v>
      </c>
      <c r="C2" s="2" t="str">
        <f>'с ответами'!C2</f>
        <v>+</v>
      </c>
      <c r="D2" s="2">
        <f ca="1">'с ответами'!D2</f>
        <v>27</v>
      </c>
      <c r="E2" s="2" t="str">
        <f>'с ответами'!E2</f>
        <v>+</v>
      </c>
      <c r="F2" s="2">
        <f ca="1">'с ответами'!F2</f>
        <v>24</v>
      </c>
      <c r="G2" s="2" t="str">
        <f>'с ответами'!G2</f>
        <v>+</v>
      </c>
      <c r="H2" s="2">
        <f ca="1">'с ответами'!H2</f>
        <v>73</v>
      </c>
    </row>
    <row r="3" spans="1:12" x14ac:dyDescent="0.4">
      <c r="A3" s="2" t="str">
        <f>'с ответами'!A3</f>
        <v>б)</v>
      </c>
      <c r="B3" s="2">
        <f ca="1">'с ответами'!B3</f>
        <v>45</v>
      </c>
      <c r="C3" s="2" t="str">
        <f>'с ответами'!C3</f>
        <v>*</v>
      </c>
      <c r="D3" s="2">
        <f ca="1">'с ответами'!D3</f>
        <v>95</v>
      </c>
      <c r="E3" s="2" t="str">
        <f>'с ответами'!E3</f>
        <v>*</v>
      </c>
      <c r="F3" s="2">
        <f ca="1">'с ответами'!F3</f>
        <v>10</v>
      </c>
      <c r="G3" s="2" t="str">
        <f>'с ответами'!G3</f>
        <v>*</v>
      </c>
      <c r="H3" s="2">
        <f ca="1">'с ответами'!H3</f>
        <v>16</v>
      </c>
    </row>
    <row r="4" spans="1:12" x14ac:dyDescent="0.4">
      <c r="A4" s="2" t="str">
        <f>'с ответами'!A4</f>
        <v>в)</v>
      </c>
      <c r="B4" s="2">
        <f ca="1">'с ответами'!B4</f>
        <v>14</v>
      </c>
      <c r="C4" s="2" t="str">
        <f>'с ответами'!C4</f>
        <v>*</v>
      </c>
      <c r="D4" s="2">
        <f ca="1">'с ответами'!D4</f>
        <v>34</v>
      </c>
      <c r="E4" s="2" t="str">
        <f>'с ответами'!E4</f>
        <v>+</v>
      </c>
      <c r="F4" s="2">
        <f ca="1">'с ответами'!F4</f>
        <v>14</v>
      </c>
      <c r="G4" s="2" t="str">
        <f>'с ответами'!G4</f>
        <v>*</v>
      </c>
      <c r="H4" s="2">
        <f ca="1">'с ответами'!H4</f>
        <v>66</v>
      </c>
    </row>
    <row r="5" spans="1:12" x14ac:dyDescent="0.4">
      <c r="A5" s="2" t="str">
        <f>'с ответами'!A5</f>
        <v>г)</v>
      </c>
      <c r="B5" s="2">
        <f ca="1">'с ответами'!B5</f>
        <v>25</v>
      </c>
      <c r="C5" s="2" t="str">
        <f>'с ответами'!C5</f>
        <v>*</v>
      </c>
      <c r="D5" s="2">
        <f ca="1">'с ответами'!D5</f>
        <v>122</v>
      </c>
      <c r="E5" s="2" t="str">
        <f>'с ответами'!E5</f>
        <v>-</v>
      </c>
      <c r="F5" s="2">
        <f ca="1">'с ответами'!F5</f>
        <v>25</v>
      </c>
      <c r="G5" s="2" t="str">
        <f>'с ответами'!G5</f>
        <v>*</v>
      </c>
      <c r="H5" s="2">
        <f ca="1">'с ответами'!H5</f>
        <v>22</v>
      </c>
    </row>
    <row r="6" spans="1:12" x14ac:dyDescent="0.4">
      <c r="A6" s="2" t="str">
        <f>'с ответами'!A6</f>
        <v>д)</v>
      </c>
      <c r="B6" s="2">
        <f ca="1">'с ответами'!B6</f>
        <v>37</v>
      </c>
      <c r="C6" s="2" t="str">
        <f>'с ответами'!C6</f>
        <v>*</v>
      </c>
      <c r="D6" s="2">
        <f ca="1">'с ответами'!D6</f>
        <v>29</v>
      </c>
      <c r="E6" s="2" t="str">
        <f>'с ответами'!E6</f>
        <v>+</v>
      </c>
      <c r="F6" s="2">
        <f ca="1">'с ответами'!F6</f>
        <v>37</v>
      </c>
      <c r="G6" s="2" t="str">
        <f>'с ответами'!G6</f>
        <v>*</v>
      </c>
      <c r="H6" s="2">
        <f ca="1">'с ответами'!H6</f>
        <v>21</v>
      </c>
      <c r="I6" s="2" t="str">
        <f>'с ответами'!I6</f>
        <v>-</v>
      </c>
      <c r="J6" s="2">
        <f ca="1">'с ответами'!J6</f>
        <v>50</v>
      </c>
      <c r="K6" s="2" t="str">
        <f>'с ответами'!K6</f>
        <v>*</v>
      </c>
      <c r="L6" s="2">
        <f ca="1">'с ответами'!L6</f>
        <v>27</v>
      </c>
    </row>
    <row r="8" spans="1:12" ht="15" customHeight="1" x14ac:dyDescent="0.4">
      <c r="E8" s="4">
        <f ca="1">'с ответами'!E8</f>
        <v>5</v>
      </c>
      <c r="F8" s="4"/>
      <c r="G8" s="4"/>
      <c r="H8" s="4"/>
      <c r="I8" s="4"/>
      <c r="J8" s="4">
        <f ca="1">'с ответами'!J8</f>
        <v>5</v>
      </c>
    </row>
    <row r="9" spans="1:12" x14ac:dyDescent="0.4">
      <c r="A9" s="2" t="str">
        <f>'с ответами'!A9</f>
        <v>е)</v>
      </c>
      <c r="B9" s="2">
        <f ca="1">'с ответами'!B9</f>
        <v>14</v>
      </c>
      <c r="C9" s="2" t="str">
        <f>'с ответами'!C9</f>
        <v>*</v>
      </c>
      <c r="D9" s="2">
        <f>'с ответами'!D9</f>
        <v>2</v>
      </c>
      <c r="F9" s="2" t="str">
        <f>'с ответами'!F9</f>
        <v>+</v>
      </c>
      <c r="G9" s="2">
        <f ca="1">'с ответами'!G9</f>
        <v>11</v>
      </c>
      <c r="H9" s="2" t="str">
        <f>'с ответами'!H9</f>
        <v>*</v>
      </c>
      <c r="I9" s="2">
        <f>'с ответами'!I9</f>
        <v>2</v>
      </c>
    </row>
    <row r="10" spans="1:12" ht="16.5" customHeight="1" x14ac:dyDescent="0.4"/>
    <row r="12" spans="1:12" x14ac:dyDescent="0.4">
      <c r="A12" s="2" t="str">
        <f>'с ответами'!A15</f>
        <v xml:space="preserve">Для сплава взяли </v>
      </c>
      <c r="E12" s="2">
        <f ca="1">'с ответами'!E15</f>
        <v>4</v>
      </c>
      <c r="F12" s="2" t="str">
        <f>'с ответами'!F15</f>
        <v xml:space="preserve">част. Олова и </v>
      </c>
      <c r="J12" s="2">
        <f ca="1">'с ответами'!J15</f>
        <v>2</v>
      </c>
      <c r="K12" s="2" t="str">
        <f>'с ответами'!K15</f>
        <v>част. Меди.</v>
      </c>
    </row>
    <row r="13" spans="1:12" x14ac:dyDescent="0.4">
      <c r="A13" s="2" t="str">
        <f>'с ответами'!A16</f>
        <v>Олова взяли</v>
      </c>
      <c r="D13" s="2">
        <f ca="1">'с ответами'!D16</f>
        <v>140</v>
      </c>
      <c r="E13" s="2" t="str">
        <f>'с ответами'!E16</f>
        <v>гр. Сколько весит сплав?</v>
      </c>
    </row>
    <row r="15" spans="1:12" x14ac:dyDescent="0.4">
      <c r="A15" s="2" t="str">
        <f>'с ответами'!A18</f>
        <v xml:space="preserve">Для сплава взяли </v>
      </c>
      <c r="E15" s="2">
        <f ca="1">'с ответами'!E18</f>
        <v>4</v>
      </c>
      <c r="F15" s="2" t="str">
        <f>'с ответами'!F18</f>
        <v xml:space="preserve">част. Олова и </v>
      </c>
      <c r="J15" s="2">
        <f ca="1">'с ответами'!J18</f>
        <v>2</v>
      </c>
      <c r="K15" s="2" t="str">
        <f>'с ответами'!K18</f>
        <v>част. Меди.</v>
      </c>
    </row>
    <row r="16" spans="1:12" x14ac:dyDescent="0.4">
      <c r="A16" s="2" t="str">
        <f>'с ответами'!A19</f>
        <v>Весь сплав весит</v>
      </c>
      <c r="D16" s="2">
        <f ca="1">'с ответами'!D19</f>
        <v>210</v>
      </c>
      <c r="E16" s="2" t="str">
        <f>'с ответами'!E19</f>
        <v>гр. Сколько гр. Взяли олова?</v>
      </c>
    </row>
    <row r="18" spans="1:13" x14ac:dyDescent="0.4">
      <c r="A18" s="2" t="str">
        <f>'с ответами'!A24</f>
        <v>Первая черепаха старше второй черепахи в</v>
      </c>
      <c r="L18" s="2">
        <f ca="1">'с ответами'!L24</f>
        <v>4</v>
      </c>
      <c r="M18" s="2" t="str">
        <f>'с ответами'!M24</f>
        <v>раза,</v>
      </c>
    </row>
    <row r="19" spans="1:13" x14ac:dyDescent="0.4">
      <c r="A19" s="2" t="str">
        <f>'с ответами'!A25</f>
        <v>а вместе им</v>
      </c>
      <c r="D19" s="2">
        <f ca="1">'с ответами'!D25</f>
        <v>35</v>
      </c>
      <c r="E19" s="2" t="str">
        <f>'с ответами'!E25</f>
        <v>. Сколько лет младшей черепахе?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ответами</vt:lpstr>
      <vt:lpstr>Контрольная 5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</dc:creator>
  <cp:lastModifiedBy>Гульназ Г</cp:lastModifiedBy>
  <cp:lastPrinted>2017-09-29T13:21:28Z</cp:lastPrinted>
  <dcterms:created xsi:type="dcterms:W3CDTF">2017-09-29T13:11:27Z</dcterms:created>
  <dcterms:modified xsi:type="dcterms:W3CDTF">2019-03-03T06:03:20Z</dcterms:modified>
</cp:coreProperties>
</file>